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egretario.COMUNEDIBORNO\Dropbox\1.SEGRETARIO\3.SOVERE\REGOLAMENTO INCENTIVI FUNZIONI TECNICHE AGG. 2026\"/>
    </mc:Choice>
  </mc:AlternateContent>
  <xr:revisionPtr revIDLastSave="0" documentId="13_ncr:1_{A18CF18E-2D52-42A7-B5A1-FBF99FF4DA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a B - Servizi e Forniture" sheetId="1" r:id="rId1"/>
  </sheet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6" i="1" l="1"/>
  <c r="D26" i="1"/>
  <c r="G25" i="1"/>
  <c r="D25" i="1"/>
  <c r="G24" i="1"/>
  <c r="D24" i="1"/>
  <c r="G23" i="1"/>
  <c r="D23" i="1"/>
  <c r="G22" i="1"/>
  <c r="D22" i="1"/>
  <c r="D27" i="1" s="1"/>
  <c r="A18" i="1"/>
  <c r="C12" i="1"/>
  <c r="C13" i="1" s="1"/>
  <c r="C14" i="1" l="1"/>
  <c r="C15" i="1"/>
  <c r="E25" i="1"/>
  <c r="E24" i="1"/>
  <c r="E23" i="1"/>
  <c r="C16" i="1" l="1"/>
  <c r="E26" i="1"/>
  <c r="E22" i="1"/>
  <c r="E27" i="1" s="1"/>
</calcChain>
</file>

<file path=xl/sharedStrings.xml><?xml version="1.0" encoding="utf-8"?>
<sst xmlns="http://schemas.openxmlformats.org/spreadsheetml/2006/main" count="37" uniqueCount="36">
  <si>
    <t>COMUNE DI SOVERE — CALCOLO INCENTIVO FUNZIONI TECNICHE — TABELLA B (SERVIZI E FORNITURE)</t>
  </si>
  <si>
    <t>Regolamento comunale artt. 3 e 7 (approvato con delib. G.C. n. ___ del ___) — Celle gialle = dati da inserire · Celle grigie = calcolo automatico, non modificare</t>
  </si>
  <si>
    <t>1. DATI DELL'APPALTO</t>
  </si>
  <si>
    <t>Titolo / oggetto dell'appalto (servizio o fornitura)</t>
  </si>
  <si>
    <t>CIG</t>
  </si>
  <si>
    <t>RUP incaricato (nominativo)</t>
  </si>
  <si>
    <t>Importo posto a base di affidamento (netto IVA)</t>
  </si>
  <si>
    <t>Direttore dell'esecuzione nominato, distinto dal RUP?</t>
  </si>
  <si>
    <t>No</t>
  </si>
  <si>
    <t>condizione di erogabilità ai sensi dell'art. 3, comma 10, del Regolamento: se «No» l'incentivo non è dovuto</t>
  </si>
  <si>
    <t>Procedura svolta da S.U.A. / centrale di committenza?</t>
  </si>
  <si>
    <t>(riduce la quota collaborazione RUP dal 25% al 20%; il residuo 5% spetta al personale della S.U.A./centrale — art. 45, co. 8, Codice)</t>
  </si>
  <si>
    <t>2. DETERMINAZIONE DEL FONDO (art. 3 del Regolamento)</t>
  </si>
  <si>
    <t>Aliquota applicabile</t>
  </si>
  <si>
    <t>(1,5% fino a 1.000.000 € · 1,2% fino a 2.000.000 € · 0,9% oltre)</t>
  </si>
  <si>
    <t>Fondo incentivante totale</t>
  </si>
  <si>
    <t>Quota 80% — personale (gruppo di lavoro)</t>
  </si>
  <si>
    <t>Quota 20% — innovazione/formazione (art. 3, c. 14)</t>
  </si>
  <si>
    <t>IRAP stimata (8,5%) sulla quota personale</t>
  </si>
  <si>
    <t>onere extra-fondo a carico dell'Ente, non riduce la quota spettante al personale (art. 3, c. 11)</t>
  </si>
  <si>
    <t>3. RIPARTO TRA LE FIGURE DEL GRUPPO DI LAVORO (art. 7, comma 5, del Regolamento)</t>
  </si>
  <si>
    <t>Figura</t>
  </si>
  <si>
    <t>Nominativo</t>
  </si>
  <si>
    <t>% base</t>
  </si>
  <si>
    <t>% applicata</t>
  </si>
  <si>
    <t>Importo spettante</t>
  </si>
  <si>
    <t>Tratt. economico annuo lordo</t>
  </si>
  <si>
    <t>Esito verifica limite</t>
  </si>
  <si>
    <t>Addetto alla programmazione della spesa per investimenti</t>
  </si>
  <si>
    <t>Responsabile Unico del Progetto / Direttore dell'esecuzione del contratto</t>
  </si>
  <si>
    <t>Addetto/i alla collaborazione all'attività del RUP</t>
  </si>
  <si>
    <t>Personale S.U.A. / centrale di committenza</t>
  </si>
  <si>
    <t>Addetto alla verifica e attestazione di conformità della fornitura/servizio</t>
  </si>
  <si>
    <t>TOTALE</t>
  </si>
  <si>
    <t>Nota: qualora l'Ente non abbia nominato un Direttore dell'esecuzione distinto dal RUP, il Fondo e tutte le quote sono automaticamente azzerati, in coerenza con l'art. 3, comma 10, del Regolamento.</t>
  </si>
  <si>
    <t>Fonte percentuali: Regolamento comunale per la disciplina, la costituzione e la ripartizione degli incentivi per funzioni tecniche, artt. 3 e 7 (agg. 2026). Dato inserito dall'utente: importo, titolo appalto, opzioni procedurali, nominativi, trattamento economico annuo lordo.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</si>
</sst>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0.0%"/>
  </numFmts>
  <fonts count="10" x14ac:knownFonts="1">
    <font>
      <sz val="11"/>
      <color theme="1"/>
      <name val="Calibri"/>
      <family val="2"/>
      <charset val="1"/>
    </font>
    <font>
      <b/>
      <sz val="13"/>
      <color rgb="FFFFFFFF"/>
      <name val="Arial"/>
      <charset val="1"/>
    </font>
    <font>
      <i/>
      <sz val="9"/>
      <color rgb="FF595959"/>
      <name val="Arial"/>
      <charset val="1"/>
    </font>
    <font>
      <b/>
      <sz val="9"/>
      <color rgb="FFFFFFFF"/>
      <name val="Arial"/>
      <charset val="1"/>
    </font>
    <font>
      <b/>
      <sz val="10"/>
      <color rgb="FF000000"/>
      <name val="Arial"/>
      <charset val="1"/>
    </font>
    <font>
      <sz val="10"/>
      <color rgb="FF0000FF"/>
      <name val="Arial"/>
      <charset val="1"/>
    </font>
    <font>
      <b/>
      <sz val="10"/>
      <color rgb="FF0000FF"/>
      <name val="Arial"/>
      <charset val="1"/>
    </font>
    <font>
      <i/>
      <sz val="8"/>
      <color rgb="FF595959"/>
      <name val="Arial"/>
      <charset val="1"/>
    </font>
    <font>
      <sz val="10"/>
      <color rgb="FF000000"/>
      <name val="Arial"/>
      <charset val="1"/>
    </font>
    <font>
      <b/>
      <sz val="9"/>
      <color rgb="FFC00000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548235"/>
        <bgColor rgb="FF339966"/>
      </patternFill>
    </fill>
    <fill>
      <patternFill patternType="solid">
        <fgColor rgb="FFFFF2CC"/>
        <bgColor rgb="FFF2F2F2"/>
      </patternFill>
    </fill>
    <fill>
      <patternFill patternType="solid">
        <fgColor rgb="FFF2F2F2"/>
        <bgColor rgb="FFE2EFDA"/>
      </patternFill>
    </fill>
    <fill>
      <patternFill patternType="solid">
        <fgColor rgb="FFE2EFDA"/>
        <bgColor rgb="FFF2F2F2"/>
      </patternFill>
    </fill>
    <fill>
      <patternFill patternType="solid">
        <fgColor theme="0"/>
        <bgColor rgb="FF339966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5" fillId="4" borderId="2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64" fontId="6" fillId="4" borderId="1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165" fontId="8" fillId="5" borderId="1" xfId="0" applyNumberFormat="1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65" fontId="4" fillId="5" borderId="1" xfId="0" applyNumberFormat="1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vertical="center"/>
    </xf>
    <xf numFmtId="0" fontId="8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165" fontId="4" fillId="6" borderId="1" xfId="0" applyNumberFormat="1" applyFont="1" applyFill="1" applyBorder="1" applyAlignment="1">
      <alignment horizontal="center"/>
    </xf>
    <xf numFmtId="164" fontId="4" fillId="6" borderId="1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7" borderId="0" xfId="0" applyFont="1" applyFill="1" applyAlignment="1">
      <alignment vertical="center"/>
    </xf>
    <xf numFmtId="164" fontId="4" fillId="5" borderId="1" xfId="0" applyNumberFormat="1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showGridLines="0" tabSelected="1" zoomScaleNormal="100" workbookViewId="0">
      <pane ySplit="21" topLeftCell="A22" activePane="bottomLeft" state="frozen"/>
      <selection pane="bottomLeft" activeCell="A4" sqref="A4:H4"/>
    </sheetView>
  </sheetViews>
  <sheetFormatPr defaultColWidth="8.7109375" defaultRowHeight="15" x14ac:dyDescent="0.25"/>
  <cols>
    <col min="1" max="1" width="34" customWidth="1"/>
    <col min="2" max="3" width="29" customWidth="1"/>
    <col min="4" max="4" width="11" customWidth="1"/>
    <col min="5" max="5" width="13" customWidth="1"/>
    <col min="6" max="6" width="16" customWidth="1"/>
    <col min="7" max="7" width="18" customWidth="1"/>
    <col min="8" max="8" width="22" customWidth="1"/>
  </cols>
  <sheetData>
    <row r="1" spans="1:8" ht="25.5" customHeight="1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8" ht="15.7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4" spans="1:8" x14ac:dyDescent="0.25">
      <c r="A4" s="24" t="s">
        <v>2</v>
      </c>
      <c r="B4" s="24"/>
      <c r="C4" s="24"/>
      <c r="D4" s="24"/>
      <c r="E4" s="24"/>
      <c r="F4" s="24"/>
      <c r="G4" s="24"/>
      <c r="H4" s="24"/>
    </row>
    <row r="5" spans="1:8" ht="15.75" customHeight="1" x14ac:dyDescent="0.25">
      <c r="A5" s="7" t="s">
        <v>3</v>
      </c>
      <c r="B5" s="4"/>
      <c r="C5" s="4"/>
      <c r="D5" s="4"/>
      <c r="E5" s="4"/>
      <c r="F5" s="4"/>
      <c r="G5" s="4"/>
      <c r="H5" s="4"/>
    </row>
    <row r="6" spans="1:8" x14ac:dyDescent="0.25">
      <c r="A6" s="7" t="s">
        <v>4</v>
      </c>
      <c r="B6" s="8"/>
      <c r="C6" s="7" t="s">
        <v>5</v>
      </c>
      <c r="D6" s="4"/>
      <c r="E6" s="4"/>
      <c r="F6" s="4"/>
      <c r="G6" s="4"/>
      <c r="H6" s="4"/>
    </row>
    <row r="7" spans="1:8" ht="25.5" x14ac:dyDescent="0.25">
      <c r="A7" s="9" t="s">
        <v>6</v>
      </c>
      <c r="C7" s="10">
        <v>0</v>
      </c>
    </row>
    <row r="8" spans="1:8" ht="25.5" customHeight="1" x14ac:dyDescent="0.25">
      <c r="A8" s="9" t="s">
        <v>7</v>
      </c>
      <c r="C8" s="11" t="s">
        <v>8</v>
      </c>
      <c r="D8" s="3" t="s">
        <v>9</v>
      </c>
      <c r="E8" s="3"/>
      <c r="F8" s="3"/>
      <c r="G8" s="3"/>
      <c r="H8" s="3"/>
    </row>
    <row r="9" spans="1:8" ht="25.5" customHeight="1" x14ac:dyDescent="0.25">
      <c r="A9" s="9" t="s">
        <v>10</v>
      </c>
      <c r="C9" s="11" t="s">
        <v>8</v>
      </c>
      <c r="D9" s="3" t="s">
        <v>11</v>
      </c>
      <c r="E9" s="3"/>
      <c r="F9" s="3"/>
      <c r="G9" s="3"/>
      <c r="H9" s="3"/>
    </row>
    <row r="11" spans="1:8" x14ac:dyDescent="0.25">
      <c r="A11" s="24" t="s">
        <v>12</v>
      </c>
      <c r="B11" s="24"/>
      <c r="C11" s="24"/>
      <c r="D11" s="25"/>
      <c r="E11" s="25"/>
      <c r="F11" s="25"/>
      <c r="G11" s="25"/>
      <c r="H11" s="25"/>
    </row>
    <row r="12" spans="1:8" ht="22.5" x14ac:dyDescent="0.25">
      <c r="A12" s="7" t="s">
        <v>13</v>
      </c>
      <c r="B12" s="12" t="s">
        <v>14</v>
      </c>
      <c r="C12" s="13">
        <f>IF($C$8="No",0,IF(C7&lt;=1000000,0.015,IF(C7&lt;=2000000,0.012,0.009)))</f>
        <v>0</v>
      </c>
    </row>
    <row r="13" spans="1:8" x14ac:dyDescent="0.25">
      <c r="A13" s="7" t="s">
        <v>15</v>
      </c>
      <c r="C13" s="26">
        <f>C7*C12</f>
        <v>0</v>
      </c>
    </row>
    <row r="14" spans="1:8" x14ac:dyDescent="0.25">
      <c r="A14" s="7" t="s">
        <v>16</v>
      </c>
      <c r="C14" s="26">
        <f>C13*0.8</f>
        <v>0</v>
      </c>
    </row>
    <row r="15" spans="1:8" x14ac:dyDescent="0.25">
      <c r="A15" s="7" t="s">
        <v>17</v>
      </c>
      <c r="C15" s="27">
        <f>C13*0.2</f>
        <v>0</v>
      </c>
    </row>
    <row r="16" spans="1:8" ht="33.75" x14ac:dyDescent="0.25">
      <c r="A16" s="9" t="s">
        <v>18</v>
      </c>
      <c r="B16" s="12" t="s">
        <v>19</v>
      </c>
      <c r="C16" s="27">
        <f>C14*0.085</f>
        <v>0</v>
      </c>
    </row>
    <row r="18" spans="1:8" x14ac:dyDescent="0.25">
      <c r="A18" s="2" t="str">
        <f>IF($C$8="No","ATTENZIONE: incentivo non erogabile — manca la nomina del Direttore dell'esecuzione distinto dal RUP (art. 3, c. 10, del Regolamento)",IF(C7&lt;250000,"ATTENZIONE: importo inferiore a 250.000 € — incentivo escluso (art. 3, c. 5, lett. f)",""))</f>
        <v>ATTENZIONE: incentivo non erogabile — manca la nomina del Direttore dell'esecuzione distinto dal RUP (art. 3, c. 10, del Regolamento)</v>
      </c>
      <c r="B18" s="2"/>
      <c r="C18" s="2"/>
      <c r="D18" s="2"/>
      <c r="E18" s="2"/>
      <c r="F18" s="2"/>
      <c r="G18" s="2"/>
      <c r="H18" s="2"/>
    </row>
    <row r="20" spans="1:8" x14ac:dyDescent="0.25">
      <c r="A20" s="24" t="s">
        <v>20</v>
      </c>
      <c r="B20" s="24"/>
      <c r="C20" s="24"/>
      <c r="D20" s="24"/>
      <c r="E20" s="24"/>
      <c r="F20" s="24"/>
      <c r="G20" s="24"/>
      <c r="H20" s="25"/>
    </row>
    <row r="21" spans="1:8" ht="30" customHeight="1" x14ac:dyDescent="0.25">
      <c r="A21" s="15" t="s">
        <v>21</v>
      </c>
      <c r="B21" s="15" t="s">
        <v>22</v>
      </c>
      <c r="C21" s="15" t="s">
        <v>23</v>
      </c>
      <c r="D21" s="15" t="s">
        <v>24</v>
      </c>
      <c r="E21" s="15" t="s">
        <v>25</v>
      </c>
      <c r="F21" s="15" t="s">
        <v>26</v>
      </c>
      <c r="G21" s="15" t="s">
        <v>27</v>
      </c>
    </row>
    <row r="22" spans="1:8" ht="30" customHeight="1" x14ac:dyDescent="0.25">
      <c r="A22" s="16" t="s">
        <v>28</v>
      </c>
      <c r="B22" s="8"/>
      <c r="C22" s="13">
        <v>0.25</v>
      </c>
      <c r="D22" s="17">
        <f>C22</f>
        <v>0.25</v>
      </c>
      <c r="E22" s="14">
        <f>D22*$C$14</f>
        <v>0</v>
      </c>
      <c r="F22" s="18"/>
      <c r="G22" s="19" t="str">
        <f>IF(F22=0,"",IF(E22&gt;F22,"ATTENZIONE: supera il limite","OK"))</f>
        <v/>
      </c>
    </row>
    <row r="23" spans="1:8" ht="30" customHeight="1" x14ac:dyDescent="0.25">
      <c r="A23" s="16" t="s">
        <v>29</v>
      </c>
      <c r="B23" s="8"/>
      <c r="C23" s="13">
        <v>0.35</v>
      </c>
      <c r="D23" s="17">
        <f>C23</f>
        <v>0.35</v>
      </c>
      <c r="E23" s="14">
        <f>D23*$C$14</f>
        <v>0</v>
      </c>
      <c r="F23" s="18"/>
      <c r="G23" s="19" t="str">
        <f>IF(F23=0,"",IF(E23&gt;F23,"ATTENZIONE: supera il limite","OK"))</f>
        <v/>
      </c>
    </row>
    <row r="24" spans="1:8" ht="30" customHeight="1" x14ac:dyDescent="0.25">
      <c r="A24" s="16" t="s">
        <v>30</v>
      </c>
      <c r="B24" s="8"/>
      <c r="C24" s="13">
        <v>0.25</v>
      </c>
      <c r="D24" s="17">
        <f>IF($C$9="Sì",0.2,C24)</f>
        <v>0.25</v>
      </c>
      <c r="E24" s="14">
        <f>D24*$C$14</f>
        <v>0</v>
      </c>
      <c r="F24" s="18"/>
      <c r="G24" s="19" t="str">
        <f>IF(F24=0,"",IF(E24&gt;F24,"ATTENZIONE: supera il limite","OK"))</f>
        <v/>
      </c>
    </row>
    <row r="25" spans="1:8" ht="30" customHeight="1" x14ac:dyDescent="0.25">
      <c r="A25" s="16" t="s">
        <v>31</v>
      </c>
      <c r="B25" s="8"/>
      <c r="C25" s="13">
        <v>0</v>
      </c>
      <c r="D25" s="17">
        <f>IF($C$9="Sì",0.05,0)</f>
        <v>0</v>
      </c>
      <c r="E25" s="14">
        <f>D25*$C$14</f>
        <v>0</v>
      </c>
      <c r="F25" s="18"/>
      <c r="G25" s="19" t="str">
        <f>IF(F25=0,"",IF(E25&gt;F25,"ATTENZIONE: supera il limite","OK"))</f>
        <v/>
      </c>
    </row>
    <row r="26" spans="1:8" ht="30" customHeight="1" x14ac:dyDescent="0.25">
      <c r="A26" s="16" t="s">
        <v>32</v>
      </c>
      <c r="B26" s="8"/>
      <c r="C26" s="13">
        <v>0.15</v>
      </c>
      <c r="D26" s="17">
        <f>C26</f>
        <v>0.15</v>
      </c>
      <c r="E26" s="14">
        <f>D26*$C$14</f>
        <v>0</v>
      </c>
      <c r="F26" s="18"/>
      <c r="G26" s="19" t="str">
        <f>IF(F26=0,"",IF(E26&gt;F26,"ATTENZIONE: supera il limite","OK"))</f>
        <v/>
      </c>
    </row>
    <row r="27" spans="1:8" x14ac:dyDescent="0.25">
      <c r="A27" s="20" t="s">
        <v>33</v>
      </c>
      <c r="B27" s="21"/>
      <c r="C27" s="21"/>
      <c r="D27" s="22">
        <f>SUM(D22:D26)</f>
        <v>1</v>
      </c>
      <c r="E27" s="23">
        <f>SUM(E22:E26)</f>
        <v>0</v>
      </c>
      <c r="F27" s="21"/>
      <c r="G27" s="21"/>
    </row>
    <row r="29" spans="1:8" ht="27.75" customHeight="1" x14ac:dyDescent="0.25">
      <c r="A29" s="1" t="s">
        <v>34</v>
      </c>
      <c r="B29" s="1"/>
      <c r="C29" s="1"/>
      <c r="D29" s="1"/>
      <c r="E29" s="1"/>
      <c r="F29" s="1"/>
      <c r="G29" s="1"/>
      <c r="H29" s="1"/>
    </row>
    <row r="31" spans="1:8" ht="19.350000000000001" customHeight="1" x14ac:dyDescent="0.25">
      <c r="A31" s="1" t="s">
        <v>35</v>
      </c>
      <c r="B31" s="1"/>
      <c r="C31" s="1"/>
      <c r="D31" s="1"/>
      <c r="E31" s="1"/>
      <c r="F31" s="1"/>
      <c r="G31" s="1"/>
      <c r="H31" s="1"/>
    </row>
  </sheetData>
  <mergeCells count="12">
    <mergeCell ref="A29:H29"/>
    <mergeCell ref="A31:H31"/>
    <mergeCell ref="A11:C11"/>
    <mergeCell ref="A20:G20"/>
    <mergeCell ref="D8:H8"/>
    <mergeCell ref="D9:H9"/>
    <mergeCell ref="A18:H18"/>
    <mergeCell ref="A1:H1"/>
    <mergeCell ref="A2:H2"/>
    <mergeCell ref="A4:H4"/>
    <mergeCell ref="B5:H5"/>
    <mergeCell ref="D6:H6"/>
  </mergeCells>
  <dataValidations count="1">
    <dataValidation type="list" sqref="C8:C9" xr:uid="{00000000-0002-0000-0000-000000000000}">
      <formula1>"Sì,No"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B - Servizi e Forniture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segretario</cp:lastModifiedBy>
  <cp:revision>0</cp:revision>
  <dcterms:created xsi:type="dcterms:W3CDTF">2026-07-14T15:08:19Z</dcterms:created>
  <dcterms:modified xsi:type="dcterms:W3CDTF">2026-07-15T11:44:43Z</dcterms:modified>
  <dc:language>en-US</dc:language>
</cp:coreProperties>
</file>