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ucab\Dropbox\1.SEGRETARIO\3.SOVERE\REGOLAMENTO INCENTIVI FUNZIONI TECNICHE AGG. 2026\"/>
    </mc:Choice>
  </mc:AlternateContent>
  <xr:revisionPtr revIDLastSave="0" documentId="13_ncr:1_{69400707-435A-4F4D-83B2-1C482F88E4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a A - Lavori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9" i="1" l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C13" i="1"/>
  <c r="C14" i="1" s="1"/>
  <c r="D33" i="1" l="1"/>
  <c r="E25" i="1"/>
  <c r="C16" i="1"/>
  <c r="C15" i="1"/>
  <c r="E32" i="1" s="1"/>
  <c r="E24" i="1"/>
  <c r="E30" i="1"/>
  <c r="E31" i="1" l="1"/>
  <c r="E23" i="1"/>
  <c r="C17" i="1"/>
  <c r="E27" i="1"/>
  <c r="E28" i="1"/>
  <c r="E26" i="1"/>
  <c r="E29" i="1"/>
  <c r="E33" i="1" l="1"/>
</calcChain>
</file>

<file path=xl/sharedStrings.xml><?xml version="1.0" encoding="utf-8"?>
<sst xmlns="http://schemas.openxmlformats.org/spreadsheetml/2006/main" count="46" uniqueCount="44">
  <si>
    <t>COMUNE DI SOVERE — CALCOLO INCENTIVO FUNZIONI TECNICHE — TABELLA A (LAVORI)</t>
  </si>
  <si>
    <t>Regolamento comunale artt. 3 e 7 (approvato con delib. G.C. n. ___ del ___) — Celle gialle = dati da inserire · Celle grigie = calcolo automatico, non modificare</t>
  </si>
  <si>
    <t>1. DATI DELL'APPALTO</t>
  </si>
  <si>
    <t>Titolo / oggetto dell'appalto</t>
  </si>
  <si>
    <t>CIG</t>
  </si>
  <si>
    <t>RUP incaricato (nominativo)</t>
  </si>
  <si>
    <t>Importo posto a base di affidamento</t>
  </si>
  <si>
    <t>(netto IVA, compresi oneri sicurezza non soggetti a ribasso)</t>
  </si>
  <si>
    <t>Procedura svolta da S.U.A. / centrale di committenza?</t>
  </si>
  <si>
    <t>No</t>
  </si>
  <si>
    <t>(riduce la quota collaborazione RUP dal 25% al 20%; il residuo 5% spetta al personale della S.U.A./centrale — art. 45, co. 8, Codice)</t>
  </si>
  <si>
    <t>RUP distinto per la sola fase di affidamento?</t>
  </si>
  <si>
    <t>(assegna 5 punti percentuali, da decurtare dal RUP, alla figura di RUP-affidamento)</t>
  </si>
  <si>
    <t>Intervento PNRR/PNC o su immobile vincolato (progett./DL non affidate a personale interno)?</t>
  </si>
  <si>
    <t>(incrementa del 5% le quote di programmazione, RUP e collaborazione — art. 7, comma 4, del Regolamento)</t>
  </si>
  <si>
    <t>2. DETERMINAZIONE DEL FONDO (art. 3 del Regolamento)</t>
  </si>
  <si>
    <t>Aliquota applicabile</t>
  </si>
  <si>
    <t>(2,0% fino a 1.250.000 € · 1,7% fino a 2.500.000 € · 1,4% oltre)</t>
  </si>
  <si>
    <t>Fondo incentivante totale</t>
  </si>
  <si>
    <t>Quota 80% — personale (gruppo di lavoro)</t>
  </si>
  <si>
    <t>Quota 20% — innovazione/formazione (art. 3, c. 14)</t>
  </si>
  <si>
    <t>IRAP stimata (8,5%) sulla quota personale</t>
  </si>
  <si>
    <t>onere extra-fondo a carico dell'Ente, non riduce la quota spettante al personale (art. 3, c. 11)</t>
  </si>
  <si>
    <t>3. RIPARTO TRA LE FIGURE DEL GRUPPO DI LAVORO (art. 7, comma 3, del Regolamento)</t>
  </si>
  <si>
    <t>Figura</t>
  </si>
  <si>
    <t>Nominativo</t>
  </si>
  <si>
    <t>% base</t>
  </si>
  <si>
    <t>% applicata</t>
  </si>
  <si>
    <t>Importo spettante</t>
  </si>
  <si>
    <t>Tratt. economico annuo lordo</t>
  </si>
  <si>
    <t>Esito verifica limite</t>
  </si>
  <si>
    <t>Addetto alla programmazione della spesa per investimenti</t>
  </si>
  <si>
    <t>Responsabile Unico del Progetto (RUP)</t>
  </si>
  <si>
    <t>RUP — fase di affidamento (se distinta)</t>
  </si>
  <si>
    <t>Addetto/i alla collaborazione all'attività del RUP</t>
  </si>
  <si>
    <t>Personale S.U.A. / centrale di committenza</t>
  </si>
  <si>
    <t>Addetto alla predisposizione del documento di fattibilità</t>
  </si>
  <si>
    <t>Addetto alla predisposizione del progetto esecutivo</t>
  </si>
  <si>
    <t>Addetto al coordinamento sicurezza (progettazione ed esecuzione)</t>
  </si>
  <si>
    <t>Addetto alla direzione lavori / direttore operativo / ispettore cantiere</t>
  </si>
  <si>
    <t>Addetto al collaudo statico delle strutture</t>
  </si>
  <si>
    <t>TOTALE</t>
  </si>
  <si>
    <t>Nota: il totale può superare il 100%/il Fondo 80% negli interventi PNRR/PNC o su immobili vincolati, per effetto dell'incremento di 5 punti percentuali di cui all'art. 7, comma 4, del Regolamento, che si aggiunge — e non si sottrae proporzionalmente — alle quote ordinarie delle tre figure interessate.</t>
  </si>
  <si>
    <t>Fonte percentuali: Regolamento comunale per la disciplina, la costituzione e la ripartizione degli incentivi per funzioni tecniche, artt. 3 e 7 (agg. 2026). Dato inserito dall'utente: importo, titolo appalto, opzioni procedurali, nominativi, trattamento economico annuo lordo.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</si>
</sst>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.0%"/>
  </numFmts>
  <fonts count="10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i/>
      <sz val="9"/>
      <color rgb="FF595959"/>
      <name val="Arial"/>
      <charset val="1"/>
    </font>
    <font>
      <b/>
      <sz val="9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i/>
      <sz val="8"/>
      <color rgb="FF595959"/>
      <name val="Arial"/>
      <charset val="1"/>
    </font>
    <font>
      <b/>
      <sz val="10"/>
      <color rgb="FF0000FF"/>
      <name val="Arial"/>
      <charset val="1"/>
    </font>
    <font>
      <sz val="10"/>
      <color rgb="FF000000"/>
      <name val="Arial"/>
      <charset val="1"/>
    </font>
    <font>
      <b/>
      <sz val="9"/>
      <color rgb="FFC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305496"/>
      </patternFill>
    </fill>
    <fill>
      <patternFill patternType="solid">
        <fgColor rgb="FF305496"/>
        <bgColor rgb="FF1F4E78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F2F2F2"/>
      </patternFill>
    </fill>
    <fill>
      <patternFill patternType="solid">
        <fgColor theme="0"/>
        <bgColor rgb="FF1F4E78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7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5" fontId="4" fillId="5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vertical="center"/>
    </xf>
    <xf numFmtId="0" fontId="8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5" fontId="4" fillId="6" borderId="1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vertical="center"/>
    </xf>
    <xf numFmtId="0" fontId="3" fillId="7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4" borderId="2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4E78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zoomScaleNormal="100" workbookViewId="0">
      <pane ySplit="22" topLeftCell="A23" activePane="bottomLeft" state="frozen"/>
      <selection pane="bottomLeft" activeCell="A20" sqref="A20"/>
    </sheetView>
  </sheetViews>
  <sheetFormatPr defaultColWidth="8.7109375" defaultRowHeight="15" x14ac:dyDescent="0.25"/>
  <cols>
    <col min="1" max="1" width="47" customWidth="1"/>
    <col min="2" max="2" width="22" customWidth="1"/>
    <col min="3" max="3" width="26.85546875" bestFit="1" customWidth="1"/>
    <col min="4" max="4" width="11" customWidth="1"/>
    <col min="5" max="5" width="13" customWidth="1"/>
    <col min="6" max="6" width="16" customWidth="1"/>
    <col min="7" max="7" width="18" customWidth="1"/>
    <col min="8" max="8" width="22" customWidth="1"/>
  </cols>
  <sheetData>
    <row r="1" spans="1:8" ht="25.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8" ht="15.7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</row>
    <row r="4" spans="1:8" x14ac:dyDescent="0.25">
      <c r="A4" s="21" t="s">
        <v>2</v>
      </c>
      <c r="B4" s="21"/>
      <c r="C4" s="21"/>
      <c r="D4" s="21"/>
      <c r="E4" s="21"/>
      <c r="F4" s="21"/>
      <c r="G4" s="21"/>
      <c r="H4" s="21"/>
    </row>
    <row r="5" spans="1:8" ht="15.75" customHeight="1" x14ac:dyDescent="0.25">
      <c r="A5" s="2" t="s">
        <v>3</v>
      </c>
      <c r="B5" s="26"/>
      <c r="C5" s="26"/>
      <c r="D5" s="26"/>
      <c r="E5" s="26"/>
      <c r="F5" s="26"/>
      <c r="G5" s="26"/>
      <c r="H5" s="26"/>
    </row>
    <row r="6" spans="1:8" x14ac:dyDescent="0.25">
      <c r="A6" s="2" t="s">
        <v>4</v>
      </c>
      <c r="B6" s="3"/>
      <c r="C6" s="2" t="s">
        <v>5</v>
      </c>
      <c r="D6" s="26"/>
      <c r="E6" s="26"/>
      <c r="F6" s="26"/>
      <c r="G6" s="26"/>
      <c r="H6" s="26"/>
    </row>
    <row r="7" spans="1:8" ht="33.75" x14ac:dyDescent="0.25">
      <c r="A7" s="4" t="s">
        <v>6</v>
      </c>
      <c r="B7" s="1" t="s">
        <v>7</v>
      </c>
      <c r="C7" s="5"/>
    </row>
    <row r="8" spans="1:8" ht="25.5" customHeight="1" x14ac:dyDescent="0.25">
      <c r="A8" s="4" t="s">
        <v>8</v>
      </c>
      <c r="C8" s="6" t="s">
        <v>9</v>
      </c>
      <c r="D8" s="22" t="s">
        <v>10</v>
      </c>
      <c r="E8" s="22"/>
      <c r="F8" s="22"/>
      <c r="G8" s="22"/>
      <c r="H8" s="22"/>
    </row>
    <row r="9" spans="1:8" ht="25.5" customHeight="1" x14ac:dyDescent="0.25">
      <c r="A9" s="4" t="s">
        <v>11</v>
      </c>
      <c r="C9" s="6" t="s">
        <v>9</v>
      </c>
      <c r="D9" s="22" t="s">
        <v>12</v>
      </c>
      <c r="E9" s="22"/>
      <c r="F9" s="22"/>
      <c r="G9" s="22"/>
      <c r="H9" s="22"/>
    </row>
    <row r="10" spans="1:8" ht="25.5" customHeight="1" x14ac:dyDescent="0.25">
      <c r="A10" s="4" t="s">
        <v>13</v>
      </c>
      <c r="C10" s="6" t="s">
        <v>9</v>
      </c>
      <c r="D10" s="22" t="s">
        <v>14</v>
      </c>
      <c r="E10" s="22"/>
      <c r="F10" s="22"/>
      <c r="G10" s="22"/>
      <c r="H10" s="22"/>
    </row>
    <row r="12" spans="1:8" x14ac:dyDescent="0.25">
      <c r="A12" s="21" t="s">
        <v>15</v>
      </c>
      <c r="B12" s="21"/>
      <c r="C12" s="21"/>
      <c r="D12" s="19"/>
      <c r="E12" s="19"/>
      <c r="F12" s="19"/>
      <c r="G12" s="19"/>
      <c r="H12" s="19"/>
    </row>
    <row r="13" spans="1:8" ht="33.75" x14ac:dyDescent="0.25">
      <c r="A13" s="2" t="s">
        <v>16</v>
      </c>
      <c r="B13" s="1" t="s">
        <v>17</v>
      </c>
      <c r="C13" s="7">
        <f>IF(C7&lt;=1250000,0.02,IF(C7&lt;=2500000,0.017,0.014))</f>
        <v>0.02</v>
      </c>
    </row>
    <row r="14" spans="1:8" x14ac:dyDescent="0.25">
      <c r="A14" s="2" t="s">
        <v>18</v>
      </c>
      <c r="C14" s="8">
        <f>C7*C13</f>
        <v>0</v>
      </c>
    </row>
    <row r="15" spans="1:8" x14ac:dyDescent="0.25">
      <c r="A15" s="2" t="s">
        <v>19</v>
      </c>
      <c r="C15" s="8">
        <f>C14*0.8</f>
        <v>0</v>
      </c>
    </row>
    <row r="16" spans="1:8" x14ac:dyDescent="0.25">
      <c r="A16" s="2" t="s">
        <v>20</v>
      </c>
      <c r="C16" s="9">
        <f>C14*0.2</f>
        <v>0</v>
      </c>
    </row>
    <row r="17" spans="1:8" ht="45" x14ac:dyDescent="0.25">
      <c r="A17" s="4" t="s">
        <v>21</v>
      </c>
      <c r="B17" s="1" t="s">
        <v>22</v>
      </c>
      <c r="C17" s="9">
        <f>C15*0.085</f>
        <v>0</v>
      </c>
    </row>
    <row r="19" spans="1:8" x14ac:dyDescent="0.25">
      <c r="A19" s="23" t="str">
        <f>IF(C7&lt;80000,"ATTENZIONE: importo inferiore a 80.000 € — incentivo escluso salvo incarico interno di progettazione/DL (art. 3, c. 5, lett. f)","")</f>
        <v>ATTENZIONE: importo inferiore a 80.000 € — incentivo escluso salvo incarico interno di progettazione/DL (art. 3, c. 5, lett. f)</v>
      </c>
      <c r="B19" s="23"/>
      <c r="C19" s="23"/>
      <c r="D19" s="23"/>
      <c r="E19" s="23"/>
      <c r="F19" s="23"/>
      <c r="G19" s="23"/>
      <c r="H19" s="23"/>
    </row>
    <row r="21" spans="1:8" x14ac:dyDescent="0.25">
      <c r="A21" s="21" t="s">
        <v>23</v>
      </c>
      <c r="B21" s="21"/>
      <c r="C21" s="21"/>
      <c r="D21" s="21"/>
      <c r="E21" s="21"/>
      <c r="F21" s="21"/>
      <c r="G21" s="21"/>
      <c r="H21" s="19"/>
    </row>
    <row r="22" spans="1:8" ht="30" customHeight="1" x14ac:dyDescent="0.25">
      <c r="A22" s="10" t="s">
        <v>24</v>
      </c>
      <c r="B22" s="10" t="s">
        <v>25</v>
      </c>
      <c r="C22" s="10" t="s">
        <v>26</v>
      </c>
      <c r="D22" s="10" t="s">
        <v>27</v>
      </c>
      <c r="E22" s="10" t="s">
        <v>28</v>
      </c>
      <c r="F22" s="10" t="s">
        <v>29</v>
      </c>
      <c r="G22" s="10" t="s">
        <v>30</v>
      </c>
    </row>
    <row r="23" spans="1:8" ht="27.75" customHeight="1" x14ac:dyDescent="0.25">
      <c r="A23" s="11" t="s">
        <v>31</v>
      </c>
      <c r="B23" s="3"/>
      <c r="C23" s="7">
        <v>0.1</v>
      </c>
      <c r="D23" s="12">
        <f>C23+IF($C$10="Sì",0.05,0)</f>
        <v>0.1</v>
      </c>
      <c r="E23" s="8">
        <f t="shared" ref="E23:E32" si="0">D23*$C$15</f>
        <v>0</v>
      </c>
      <c r="F23" s="13"/>
      <c r="G23" s="14" t="str">
        <f t="shared" ref="G23:G32" si="1">IF(F23=0,"",IF(E23&gt;F23,"ATTENZIONE: supera il limite","OK"))</f>
        <v/>
      </c>
    </row>
    <row r="24" spans="1:8" ht="27.75" customHeight="1" x14ac:dyDescent="0.25">
      <c r="A24" s="11" t="s">
        <v>32</v>
      </c>
      <c r="B24" s="3"/>
      <c r="C24" s="7">
        <v>0.37</v>
      </c>
      <c r="D24" s="12">
        <f>(C24-IF($C$9="Sì",0.05,0))+IF($C$10="Sì",0.05,0)</f>
        <v>0.37</v>
      </c>
      <c r="E24" s="8">
        <f t="shared" si="0"/>
        <v>0</v>
      </c>
      <c r="F24" s="13"/>
      <c r="G24" s="14" t="str">
        <f t="shared" si="1"/>
        <v/>
      </c>
    </row>
    <row r="25" spans="1:8" ht="27.75" customHeight="1" x14ac:dyDescent="0.25">
      <c r="A25" s="11" t="s">
        <v>33</v>
      </c>
      <c r="B25" s="3"/>
      <c r="C25" s="7">
        <v>0</v>
      </c>
      <c r="D25" s="12">
        <f>IF($C$9="Sì",0.05,0)</f>
        <v>0</v>
      </c>
      <c r="E25" s="8">
        <f t="shared" si="0"/>
        <v>0</v>
      </c>
      <c r="F25" s="13"/>
      <c r="G25" s="14" t="str">
        <f t="shared" si="1"/>
        <v/>
      </c>
    </row>
    <row r="26" spans="1:8" ht="27.75" customHeight="1" x14ac:dyDescent="0.25">
      <c r="A26" s="11" t="s">
        <v>34</v>
      </c>
      <c r="B26" s="3"/>
      <c r="C26" s="7">
        <v>0.25</v>
      </c>
      <c r="D26" s="12">
        <f>IF($C$8="Sì",0.2,C26)+IF($C$10="Sì",0.05,0)</f>
        <v>0.25</v>
      </c>
      <c r="E26" s="8">
        <f t="shared" si="0"/>
        <v>0</v>
      </c>
      <c r="F26" s="13"/>
      <c r="G26" s="14" t="str">
        <f t="shared" si="1"/>
        <v/>
      </c>
    </row>
    <row r="27" spans="1:8" ht="27.75" customHeight="1" x14ac:dyDescent="0.25">
      <c r="A27" s="11" t="s">
        <v>35</v>
      </c>
      <c r="B27" s="3"/>
      <c r="C27" s="7">
        <v>0</v>
      </c>
      <c r="D27" s="12">
        <f>IF($C$8="Sì",0.05,0)</f>
        <v>0</v>
      </c>
      <c r="E27" s="8">
        <f t="shared" si="0"/>
        <v>0</v>
      </c>
      <c r="F27" s="13"/>
      <c r="G27" s="14" t="str">
        <f t="shared" si="1"/>
        <v/>
      </c>
    </row>
    <row r="28" spans="1:8" ht="27.75" customHeight="1" x14ac:dyDescent="0.25">
      <c r="A28" s="11" t="s">
        <v>36</v>
      </c>
      <c r="B28" s="3"/>
      <c r="C28" s="7">
        <v>0.03</v>
      </c>
      <c r="D28" s="12">
        <f>C28</f>
        <v>0.03</v>
      </c>
      <c r="E28" s="8">
        <f t="shared" si="0"/>
        <v>0</v>
      </c>
      <c r="F28" s="13"/>
      <c r="G28" s="14" t="str">
        <f t="shared" si="1"/>
        <v/>
      </c>
    </row>
    <row r="29" spans="1:8" ht="27.75" customHeight="1" x14ac:dyDescent="0.25">
      <c r="A29" s="11" t="s">
        <v>37</v>
      </c>
      <c r="B29" s="3"/>
      <c r="C29" s="7">
        <v>0.08</v>
      </c>
      <c r="D29" s="12">
        <f>C29</f>
        <v>0.08</v>
      </c>
      <c r="E29" s="8">
        <f t="shared" si="0"/>
        <v>0</v>
      </c>
      <c r="F29" s="13"/>
      <c r="G29" s="14" t="str">
        <f t="shared" si="1"/>
        <v/>
      </c>
    </row>
    <row r="30" spans="1:8" ht="27.75" customHeight="1" x14ac:dyDescent="0.25">
      <c r="A30" s="11" t="s">
        <v>38</v>
      </c>
      <c r="B30" s="3"/>
      <c r="C30" s="7">
        <v>0.08</v>
      </c>
      <c r="D30" s="12">
        <f>C30</f>
        <v>0.08</v>
      </c>
      <c r="E30" s="8">
        <f t="shared" si="0"/>
        <v>0</v>
      </c>
      <c r="F30" s="13"/>
      <c r="G30" s="14" t="str">
        <f t="shared" si="1"/>
        <v/>
      </c>
    </row>
    <row r="31" spans="1:8" ht="27.75" customHeight="1" x14ac:dyDescent="0.25">
      <c r="A31" s="11" t="s">
        <v>39</v>
      </c>
      <c r="B31" s="3"/>
      <c r="C31" s="7">
        <v>0.08</v>
      </c>
      <c r="D31" s="12">
        <f>C31</f>
        <v>0.08</v>
      </c>
      <c r="E31" s="8">
        <f t="shared" si="0"/>
        <v>0</v>
      </c>
      <c r="F31" s="13"/>
      <c r="G31" s="14" t="str">
        <f t="shared" si="1"/>
        <v/>
      </c>
    </row>
    <row r="32" spans="1:8" ht="27.75" customHeight="1" x14ac:dyDescent="0.25">
      <c r="A32" s="11" t="s">
        <v>40</v>
      </c>
      <c r="B32" s="3"/>
      <c r="C32" s="7">
        <v>0.01</v>
      </c>
      <c r="D32" s="12">
        <f>C32</f>
        <v>0.01</v>
      </c>
      <c r="E32" s="8">
        <f t="shared" si="0"/>
        <v>0</v>
      </c>
      <c r="F32" s="13"/>
      <c r="G32" s="14" t="str">
        <f t="shared" si="1"/>
        <v/>
      </c>
    </row>
    <row r="33" spans="1:8" x14ac:dyDescent="0.25">
      <c r="A33" s="15" t="s">
        <v>41</v>
      </c>
      <c r="B33" s="16"/>
      <c r="C33" s="16"/>
      <c r="D33" s="17">
        <f>SUM(D23:D32)</f>
        <v>0.99999999999999989</v>
      </c>
      <c r="E33" s="18">
        <f>SUM(E23:E32)</f>
        <v>0</v>
      </c>
      <c r="F33" s="16"/>
      <c r="G33" s="16"/>
    </row>
    <row r="35" spans="1:8" ht="27.75" customHeight="1" x14ac:dyDescent="0.25">
      <c r="A35" s="20" t="s">
        <v>42</v>
      </c>
      <c r="B35" s="20"/>
      <c r="C35" s="20"/>
      <c r="D35" s="20"/>
      <c r="E35" s="20"/>
      <c r="F35" s="20"/>
      <c r="G35" s="20"/>
      <c r="H35" s="20"/>
    </row>
    <row r="37" spans="1:8" ht="19.350000000000001" customHeight="1" x14ac:dyDescent="0.25">
      <c r="A37" s="20" t="s">
        <v>43</v>
      </c>
      <c r="B37" s="20"/>
      <c r="C37" s="20"/>
      <c r="D37" s="20"/>
      <c r="E37" s="20"/>
      <c r="F37" s="20"/>
      <c r="G37" s="20"/>
      <c r="H37" s="20"/>
    </row>
  </sheetData>
  <mergeCells count="13">
    <mergeCell ref="A1:H1"/>
    <mergeCell ref="A2:H2"/>
    <mergeCell ref="A4:H4"/>
    <mergeCell ref="B5:H5"/>
    <mergeCell ref="D6:H6"/>
    <mergeCell ref="A35:H35"/>
    <mergeCell ref="A37:H37"/>
    <mergeCell ref="A21:G21"/>
    <mergeCell ref="A12:C12"/>
    <mergeCell ref="D8:H8"/>
    <mergeCell ref="D9:H9"/>
    <mergeCell ref="D10:H10"/>
    <mergeCell ref="A19:H19"/>
  </mergeCells>
  <dataValidations count="1">
    <dataValidation type="list" sqref="C8:C10" xr:uid="{00000000-0002-0000-0000-000000000000}">
      <formula1>"Sì,No"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A - Lavori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Luca Bassanesi</cp:lastModifiedBy>
  <cp:revision>0</cp:revision>
  <dcterms:created xsi:type="dcterms:W3CDTF">2026-07-14T15:08:19Z</dcterms:created>
  <dcterms:modified xsi:type="dcterms:W3CDTF">2026-08-06T09:26:40Z</dcterms:modified>
  <dc:language>en-US</dc:language>
</cp:coreProperties>
</file>